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J25" i="1" l="1"/>
  <c r="J26" i="1"/>
  <c r="J27" i="1"/>
  <c r="J24" i="1"/>
  <c r="E29" i="1"/>
  <c r="F29" i="1"/>
  <c r="G29" i="1"/>
  <c r="H29" i="1"/>
  <c r="I29" i="1"/>
  <c r="J10" i="1"/>
  <c r="J36" i="1" l="1"/>
  <c r="E38" i="1"/>
  <c r="E37" i="1" s="1"/>
  <c r="F38" i="1"/>
  <c r="F37" i="1" s="1"/>
  <c r="G38" i="1"/>
  <c r="G37" i="1" s="1"/>
  <c r="H38" i="1"/>
  <c r="H37" i="1" s="1"/>
  <c r="I38" i="1"/>
  <c r="I37" i="1" s="1"/>
  <c r="J32" i="1"/>
  <c r="J33" i="1"/>
  <c r="J34" i="1"/>
  <c r="D35" i="1"/>
  <c r="D38" i="1" s="1"/>
  <c r="D37" i="1" s="1"/>
  <c r="E43" i="1"/>
  <c r="F43" i="1"/>
  <c r="G43" i="1"/>
  <c r="H43" i="1"/>
  <c r="I43" i="1"/>
  <c r="D4" i="1"/>
  <c r="J4" i="1" s="1"/>
  <c r="J7" i="1"/>
  <c r="D8" i="1"/>
  <c r="J8" i="1" s="1"/>
  <c r="D9" i="1"/>
  <c r="J9" i="1" s="1"/>
  <c r="D13" i="1"/>
  <c r="J13" i="1" s="1"/>
  <c r="D14" i="1"/>
  <c r="J14" i="1" s="1"/>
  <c r="D15" i="1"/>
  <c r="J15" i="1" s="1"/>
  <c r="J16" i="1"/>
  <c r="J19" i="1"/>
  <c r="J20" i="1"/>
  <c r="J21" i="1"/>
  <c r="D3" i="1"/>
  <c r="J3" i="1" l="1"/>
  <c r="J29" i="1" s="1"/>
  <c r="D29" i="1"/>
  <c r="J35" i="1"/>
  <c r="H42" i="1"/>
  <c r="F42" i="1"/>
  <c r="I42" i="1"/>
  <c r="G42" i="1"/>
  <c r="E42" i="1"/>
  <c r="D43" i="1" l="1"/>
  <c r="D42" i="1"/>
</calcChain>
</file>

<file path=xl/sharedStrings.xml><?xml version="1.0" encoding="utf-8"?>
<sst xmlns="http://schemas.openxmlformats.org/spreadsheetml/2006/main" count="45" uniqueCount="45">
  <si>
    <t>COSTS</t>
  </si>
  <si>
    <t>Facilities</t>
  </si>
  <si>
    <t>Total</t>
  </si>
  <si>
    <t>Staff per work days</t>
  </si>
  <si>
    <t>LRP1</t>
  </si>
  <si>
    <t>LRP2</t>
  </si>
  <si>
    <t>LRP3</t>
  </si>
  <si>
    <t>In-kind1</t>
  </si>
  <si>
    <t>In-kind2</t>
  </si>
  <si>
    <t>In-kind3</t>
  </si>
  <si>
    <t>Procurement</t>
  </si>
  <si>
    <t>Procurement timeline, in days</t>
  </si>
  <si>
    <t>Bid/tender</t>
  </si>
  <si>
    <t>Quality testing</t>
  </si>
  <si>
    <t>Labor</t>
  </si>
  <si>
    <t>Procurement staff</t>
  </si>
  <si>
    <t>Warehouse staff</t>
  </si>
  <si>
    <t xml:space="preserve">Program staff  </t>
  </si>
  <si>
    <t>Grains</t>
  </si>
  <si>
    <t>Pulses</t>
  </si>
  <si>
    <t>Veg oil</t>
  </si>
  <si>
    <t>Other</t>
  </si>
  <si>
    <t>Procurement quantities (MT)</t>
  </si>
  <si>
    <t>Quality and delivery defaults (MT)</t>
  </si>
  <si>
    <t>Totals less defaults</t>
  </si>
  <si>
    <t>Cost per beneficiary individual</t>
  </si>
  <si>
    <t>Cost per metric ton of commodities</t>
  </si>
  <si>
    <t>Percentage defaulted</t>
  </si>
  <si>
    <t>Transport Costs</t>
  </si>
  <si>
    <t>Local transport</t>
  </si>
  <si>
    <t>Analysis work days</t>
  </si>
  <si>
    <t>Beneficiaries 
(avg 6/HH)</t>
  </si>
  <si>
    <t>CHANGES STUNTING/
WASTING</t>
  </si>
  <si>
    <t>CHANGES SCHOOL ATTENDANCE</t>
  </si>
  <si>
    <t>Warehousing</t>
  </si>
  <si>
    <t>Overhead</t>
  </si>
  <si>
    <t>ID, train retailers</t>
  </si>
  <si>
    <t xml:space="preserve">Comm. volunteers </t>
  </si>
  <si>
    <t>M&amp;E</t>
  </si>
  <si>
    <t xml:space="preserve">Data collection </t>
  </si>
  <si>
    <t>Commodity costs</t>
  </si>
  <si>
    <t>Port to dist. point</t>
  </si>
  <si>
    <t>Customs, etc</t>
  </si>
  <si>
    <t xml:space="preserve">Transoceanic </t>
  </si>
  <si>
    <t>Cost per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</si>
</sst>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/>
    <xf numFmtId="165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8" zoomScale="60" zoomScaleNormal="100" workbookViewId="0">
      <selection activeCell="A28" sqref="A28:XFD28"/>
    </sheetView>
  </sheetViews>
  <sheetFormatPr defaultRowHeight="15" x14ac:dyDescent="0.25"/>
  <cols>
    <col min="1" max="1" width="19.5703125" style="7" customWidth="1"/>
    <col min="2" max="2" width="5" style="7" hidden="1" customWidth="1"/>
    <col min="3" max="3" width="6.85546875" hidden="1" customWidth="1"/>
    <col min="4" max="4" width="11.5703125" bestFit="1" customWidth="1"/>
    <col min="5" max="5" width="9.85546875" bestFit="1" customWidth="1"/>
    <col min="6" max="9" width="11.5703125" bestFit="1" customWidth="1"/>
    <col min="10" max="10" width="12.7109375" bestFit="1" customWidth="1"/>
  </cols>
  <sheetData>
    <row r="1" spans="1:10" x14ac:dyDescent="0.25">
      <c r="A1" s="6" t="s">
        <v>0</v>
      </c>
      <c r="B1" s="6"/>
      <c r="C1" s="1"/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2</v>
      </c>
    </row>
    <row r="2" spans="1:10" x14ac:dyDescent="0.25">
      <c r="A2" s="6" t="s">
        <v>1</v>
      </c>
      <c r="B2" s="6"/>
      <c r="C2" s="1"/>
      <c r="D2" s="1"/>
    </row>
    <row r="3" spans="1:10" x14ac:dyDescent="0.25">
      <c r="A3" s="7" t="s">
        <v>35</v>
      </c>
      <c r="B3" s="7">
        <v>1076</v>
      </c>
      <c r="C3">
        <v>12</v>
      </c>
      <c r="D3">
        <f>B3*C3</f>
        <v>12912</v>
      </c>
      <c r="E3">
        <v>25410</v>
      </c>
      <c r="F3">
        <v>56100</v>
      </c>
      <c r="G3">
        <v>1011</v>
      </c>
      <c r="H3">
        <v>1257</v>
      </c>
      <c r="I3">
        <v>755</v>
      </c>
      <c r="J3">
        <f>SUM(D3:I3)</f>
        <v>97445</v>
      </c>
    </row>
    <row r="4" spans="1:10" x14ac:dyDescent="0.25">
      <c r="A4" s="8" t="s">
        <v>34</v>
      </c>
      <c r="B4" s="8">
        <v>1109</v>
      </c>
      <c r="C4" s="2">
        <v>12</v>
      </c>
      <c r="D4">
        <f t="shared" ref="D4:D15" si="0">B4*C4</f>
        <v>13308</v>
      </c>
      <c r="E4">
        <v>5001</v>
      </c>
      <c r="F4">
        <v>6980</v>
      </c>
      <c r="G4">
        <v>2098</v>
      </c>
      <c r="H4">
        <v>1180</v>
      </c>
      <c r="I4">
        <v>3031</v>
      </c>
      <c r="J4">
        <f>SUM(D4:I4)</f>
        <v>31598</v>
      </c>
    </row>
    <row r="5" spans="1:10" ht="3" customHeight="1" x14ac:dyDescent="0.25">
      <c r="A5" s="8"/>
      <c r="B5" s="8"/>
      <c r="C5" s="2"/>
    </row>
    <row r="6" spans="1:10" x14ac:dyDescent="0.25">
      <c r="A6" s="6" t="s">
        <v>10</v>
      </c>
      <c r="B6" s="6"/>
      <c r="C6" s="1"/>
    </row>
    <row r="7" spans="1:10" x14ac:dyDescent="0.25">
      <c r="A7" s="8" t="s">
        <v>12</v>
      </c>
      <c r="B7" s="8">
        <v>250</v>
      </c>
      <c r="C7" s="2">
        <v>3</v>
      </c>
      <c r="D7">
        <v>0</v>
      </c>
      <c r="E7">
        <v>717</v>
      </c>
      <c r="F7">
        <v>1029</v>
      </c>
      <c r="G7">
        <v>488</v>
      </c>
      <c r="H7">
        <v>259</v>
      </c>
      <c r="I7">
        <v>641</v>
      </c>
      <c r="J7">
        <f t="shared" ref="J7:J16" si="1">SUM(D7:I7)</f>
        <v>3134</v>
      </c>
    </row>
    <row r="8" spans="1:10" x14ac:dyDescent="0.25">
      <c r="A8" s="8" t="s">
        <v>36</v>
      </c>
      <c r="B8" s="8">
        <v>198</v>
      </c>
      <c r="C8" s="2">
        <v>9</v>
      </c>
      <c r="D8">
        <f t="shared" si="0"/>
        <v>1782</v>
      </c>
      <c r="E8">
        <v>0</v>
      </c>
      <c r="F8">
        <v>0</v>
      </c>
      <c r="G8">
        <v>0</v>
      </c>
      <c r="H8">
        <v>0</v>
      </c>
      <c r="I8">
        <v>0</v>
      </c>
      <c r="J8">
        <f t="shared" si="1"/>
        <v>1782</v>
      </c>
    </row>
    <row r="9" spans="1:10" x14ac:dyDescent="0.25">
      <c r="A9" s="8" t="s">
        <v>13</v>
      </c>
      <c r="B9" s="8">
        <v>499</v>
      </c>
      <c r="C9" s="2">
        <v>1</v>
      </c>
      <c r="D9">
        <f t="shared" si="0"/>
        <v>499</v>
      </c>
      <c r="E9">
        <v>441</v>
      </c>
      <c r="F9">
        <v>313</v>
      </c>
      <c r="G9">
        <v>456</v>
      </c>
      <c r="H9">
        <v>717</v>
      </c>
      <c r="I9">
        <v>1029</v>
      </c>
      <c r="J9">
        <f t="shared" si="1"/>
        <v>3455</v>
      </c>
    </row>
    <row r="10" spans="1:10" x14ac:dyDescent="0.25">
      <c r="A10" s="8" t="s">
        <v>40</v>
      </c>
      <c r="B10" s="8"/>
      <c r="C10" s="2"/>
      <c r="D10">
        <v>1179065</v>
      </c>
      <c r="E10">
        <v>409876</v>
      </c>
      <c r="F10">
        <v>978653</v>
      </c>
      <c r="G10">
        <v>1908756</v>
      </c>
      <c r="H10">
        <v>4827890</v>
      </c>
      <c r="I10">
        <v>3776776</v>
      </c>
      <c r="J10">
        <f t="shared" ref="J10" si="2">SUM(D10:I10)</f>
        <v>13081016</v>
      </c>
    </row>
    <row r="11" spans="1:10" ht="3.75" customHeight="1" x14ac:dyDescent="0.25"/>
    <row r="12" spans="1:10" x14ac:dyDescent="0.25">
      <c r="A12" s="6" t="s">
        <v>14</v>
      </c>
      <c r="B12" s="6"/>
      <c r="C12" s="1"/>
    </row>
    <row r="13" spans="1:10" x14ac:dyDescent="0.25">
      <c r="A13" s="7" t="s">
        <v>15</v>
      </c>
      <c r="B13" s="8">
        <v>75</v>
      </c>
      <c r="C13">
        <v>150</v>
      </c>
      <c r="D13">
        <f t="shared" si="0"/>
        <v>11250</v>
      </c>
      <c r="E13">
        <v>10991</v>
      </c>
      <c r="F13">
        <v>17465</v>
      </c>
      <c r="G13">
        <v>4900</v>
      </c>
      <c r="H13">
        <v>5155</v>
      </c>
      <c r="I13">
        <v>12078</v>
      </c>
      <c r="J13">
        <f t="shared" si="1"/>
        <v>61839</v>
      </c>
    </row>
    <row r="14" spans="1:10" x14ac:dyDescent="0.25">
      <c r="A14" s="7" t="s">
        <v>16</v>
      </c>
      <c r="B14" s="8">
        <v>10</v>
      </c>
      <c r="C14">
        <v>195</v>
      </c>
      <c r="D14">
        <f t="shared" si="0"/>
        <v>1950</v>
      </c>
      <c r="E14">
        <v>265</v>
      </c>
      <c r="F14">
        <v>11064</v>
      </c>
      <c r="G14">
        <v>610</v>
      </c>
      <c r="H14">
        <v>755</v>
      </c>
      <c r="I14">
        <v>961</v>
      </c>
      <c r="J14">
        <f t="shared" si="1"/>
        <v>15605</v>
      </c>
    </row>
    <row r="15" spans="1:10" x14ac:dyDescent="0.25">
      <c r="A15" s="7" t="s">
        <v>17</v>
      </c>
      <c r="B15" s="8">
        <v>1600</v>
      </c>
      <c r="C15">
        <v>6</v>
      </c>
      <c r="D15">
        <f t="shared" si="0"/>
        <v>9600</v>
      </c>
      <c r="E15">
        <v>7500</v>
      </c>
      <c r="F15">
        <v>11089</v>
      </c>
      <c r="G15">
        <v>0</v>
      </c>
      <c r="H15">
        <v>0</v>
      </c>
      <c r="I15">
        <v>2045</v>
      </c>
      <c r="J15">
        <f t="shared" si="1"/>
        <v>30234</v>
      </c>
    </row>
    <row r="16" spans="1:10" x14ac:dyDescent="0.25">
      <c r="A16" s="7" t="s">
        <v>37</v>
      </c>
      <c r="B16" s="8">
        <v>955</v>
      </c>
      <c r="C16">
        <v>12</v>
      </c>
      <c r="D16">
        <v>1399</v>
      </c>
      <c r="E16">
        <v>2198</v>
      </c>
      <c r="F16">
        <v>1400</v>
      </c>
      <c r="G16">
        <v>0</v>
      </c>
      <c r="H16">
        <v>0</v>
      </c>
      <c r="I16">
        <v>0</v>
      </c>
      <c r="J16">
        <f t="shared" si="1"/>
        <v>4997</v>
      </c>
    </row>
    <row r="17" spans="1:10" ht="4.5" customHeight="1" x14ac:dyDescent="0.25"/>
    <row r="18" spans="1:10" x14ac:dyDescent="0.25">
      <c r="A18" s="6" t="s">
        <v>38</v>
      </c>
      <c r="B18" s="6"/>
      <c r="C18" s="1"/>
    </row>
    <row r="19" spans="1:10" x14ac:dyDescent="0.25">
      <c r="A19" s="7" t="s">
        <v>3</v>
      </c>
      <c r="B19" s="8"/>
      <c r="D19">
        <v>11865</v>
      </c>
      <c r="E19">
        <v>10786</v>
      </c>
      <c r="F19">
        <v>15667</v>
      </c>
      <c r="G19">
        <v>0</v>
      </c>
      <c r="H19">
        <v>765</v>
      </c>
      <c r="I19">
        <v>1032</v>
      </c>
      <c r="J19">
        <f>SUM(D19:I19)</f>
        <v>40115</v>
      </c>
    </row>
    <row r="20" spans="1:10" x14ac:dyDescent="0.25">
      <c r="A20" s="7" t="s">
        <v>39</v>
      </c>
      <c r="D20">
        <v>4500</v>
      </c>
      <c r="E20">
        <v>2065</v>
      </c>
      <c r="F20">
        <v>11005</v>
      </c>
      <c r="G20">
        <v>0</v>
      </c>
      <c r="H20">
        <v>501</v>
      </c>
      <c r="I20">
        <v>1035</v>
      </c>
      <c r="J20">
        <f>SUM(D20:I20)</f>
        <v>19106</v>
      </c>
    </row>
    <row r="21" spans="1:10" x14ac:dyDescent="0.25">
      <c r="A21" s="7" t="s">
        <v>30</v>
      </c>
      <c r="B21" s="8"/>
      <c r="D21">
        <v>4056</v>
      </c>
      <c r="E21">
        <v>2065</v>
      </c>
      <c r="F21">
        <v>11005</v>
      </c>
      <c r="G21">
        <v>0</v>
      </c>
      <c r="H21">
        <v>450</v>
      </c>
      <c r="I21">
        <v>865</v>
      </c>
      <c r="J21">
        <f>SUM(D21:I21)</f>
        <v>18441</v>
      </c>
    </row>
    <row r="22" spans="1:10" ht="3" customHeight="1" x14ac:dyDescent="0.25">
      <c r="B22" s="8"/>
    </row>
    <row r="23" spans="1:10" x14ac:dyDescent="0.25">
      <c r="A23" s="6" t="s">
        <v>28</v>
      </c>
      <c r="B23" s="8"/>
    </row>
    <row r="24" spans="1:10" x14ac:dyDescent="0.25">
      <c r="A24" s="7" t="s">
        <v>29</v>
      </c>
      <c r="B24" s="8"/>
      <c r="D24">
        <v>0</v>
      </c>
      <c r="E24">
        <v>1905</v>
      </c>
      <c r="F24">
        <v>4461</v>
      </c>
      <c r="G24">
        <v>7815</v>
      </c>
      <c r="H24">
        <v>5130</v>
      </c>
      <c r="I24">
        <v>4990</v>
      </c>
      <c r="J24">
        <f>SUM(D24:I24)</f>
        <v>24301</v>
      </c>
    </row>
    <row r="25" spans="1:10" x14ac:dyDescent="0.25">
      <c r="A25" s="7" t="s">
        <v>41</v>
      </c>
      <c r="B25" s="8"/>
      <c r="D25">
        <v>0</v>
      </c>
      <c r="E25">
        <v>3154</v>
      </c>
      <c r="F25">
        <v>0</v>
      </c>
      <c r="G25">
        <v>1890</v>
      </c>
      <c r="H25">
        <v>16310</v>
      </c>
      <c r="I25">
        <v>2540</v>
      </c>
      <c r="J25">
        <f t="shared" ref="J25:J27" si="3">SUM(D25:I25)</f>
        <v>23894</v>
      </c>
    </row>
    <row r="26" spans="1:10" x14ac:dyDescent="0.25">
      <c r="A26" s="7" t="s">
        <v>42</v>
      </c>
      <c r="B26" s="8"/>
      <c r="D26">
        <v>0</v>
      </c>
      <c r="E26">
        <v>1074</v>
      </c>
      <c r="F26">
        <v>0</v>
      </c>
      <c r="G26">
        <v>1047</v>
      </c>
      <c r="H26">
        <v>5545</v>
      </c>
      <c r="I26">
        <v>7815</v>
      </c>
      <c r="J26">
        <f t="shared" si="3"/>
        <v>15481</v>
      </c>
    </row>
    <row r="27" spans="1:10" x14ac:dyDescent="0.25">
      <c r="A27" s="7" t="s">
        <v>43</v>
      </c>
      <c r="B27" s="8"/>
      <c r="D27">
        <v>0</v>
      </c>
      <c r="E27">
        <v>0</v>
      </c>
      <c r="F27">
        <v>0</v>
      </c>
      <c r="G27">
        <v>55820</v>
      </c>
      <c r="H27">
        <v>83391</v>
      </c>
      <c r="I27">
        <v>107473</v>
      </c>
      <c r="J27">
        <f t="shared" si="3"/>
        <v>246684</v>
      </c>
    </row>
    <row r="29" spans="1:10" ht="15.75" x14ac:dyDescent="0.25">
      <c r="A29" s="10" t="s">
        <v>44</v>
      </c>
      <c r="B29" s="11"/>
      <c r="C29" s="12"/>
      <c r="D29" s="13">
        <f>SUM(D3:D27)</f>
        <v>1252186</v>
      </c>
      <c r="E29" s="13">
        <f>SUM(E3:E27)</f>
        <v>483448</v>
      </c>
      <c r="F29" s="13">
        <f>SUM(F3:F27)</f>
        <v>1126231</v>
      </c>
      <c r="G29" s="13">
        <f>SUM(G3:G27)</f>
        <v>1984891</v>
      </c>
      <c r="H29" s="13">
        <f>SUM(H3:H27)</f>
        <v>4949305</v>
      </c>
      <c r="I29" s="13">
        <f>SUM(I3:I27)</f>
        <v>3923066</v>
      </c>
      <c r="J29" s="13">
        <f>SUM(J3:J27)</f>
        <v>13719127</v>
      </c>
    </row>
    <row r="30" spans="1:10" x14ac:dyDescent="0.25">
      <c r="A30" s="6" t="s">
        <v>11</v>
      </c>
      <c r="D30">
        <v>35</v>
      </c>
      <c r="E30">
        <v>16</v>
      </c>
      <c r="F30">
        <v>41</v>
      </c>
      <c r="G30">
        <v>185</v>
      </c>
      <c r="H30">
        <v>142</v>
      </c>
      <c r="I30">
        <v>97</v>
      </c>
    </row>
    <row r="31" spans="1:10" x14ac:dyDescent="0.25">
      <c r="A31" s="6" t="s">
        <v>22</v>
      </c>
      <c r="B31" s="6"/>
      <c r="C31" s="1"/>
    </row>
    <row r="32" spans="1:10" x14ac:dyDescent="0.25">
      <c r="A32" s="7" t="s">
        <v>18</v>
      </c>
      <c r="D32">
        <v>1715</v>
      </c>
      <c r="E32">
        <v>1010</v>
      </c>
      <c r="F32">
        <v>1470</v>
      </c>
      <c r="G32">
        <v>17570</v>
      </c>
      <c r="H32">
        <v>80046</v>
      </c>
      <c r="I32">
        <v>75520</v>
      </c>
      <c r="J32">
        <f>SUM(D32:I32)</f>
        <v>177331</v>
      </c>
    </row>
    <row r="33" spans="1:10" x14ac:dyDescent="0.25">
      <c r="A33" s="7" t="s">
        <v>19</v>
      </c>
      <c r="D33">
        <v>476</v>
      </c>
      <c r="E33">
        <v>398</v>
      </c>
      <c r="F33">
        <v>578</v>
      </c>
      <c r="G33">
        <v>1310</v>
      </c>
      <c r="H33">
        <v>2726</v>
      </c>
      <c r="I33">
        <v>3908</v>
      </c>
      <c r="J33">
        <f>SUM(D33:I33)</f>
        <v>9396</v>
      </c>
    </row>
    <row r="34" spans="1:10" x14ac:dyDescent="0.25">
      <c r="A34" s="7" t="s">
        <v>20</v>
      </c>
      <c r="D34">
        <v>309</v>
      </c>
      <c r="E34">
        <v>220</v>
      </c>
      <c r="F34">
        <v>906</v>
      </c>
      <c r="G34">
        <v>172</v>
      </c>
      <c r="H34">
        <v>597</v>
      </c>
      <c r="I34">
        <v>1204</v>
      </c>
      <c r="J34">
        <f>SUM(D34:I34)</f>
        <v>3408</v>
      </c>
    </row>
    <row r="35" spans="1:10" x14ac:dyDescent="0.25">
      <c r="A35" s="7" t="s">
        <v>21</v>
      </c>
      <c r="D35">
        <f>B35*C35</f>
        <v>0</v>
      </c>
      <c r="E35">
        <v>106</v>
      </c>
      <c r="F35">
        <v>202</v>
      </c>
      <c r="G35">
        <v>104</v>
      </c>
      <c r="H35">
        <v>0</v>
      </c>
      <c r="I35">
        <v>1100</v>
      </c>
      <c r="J35">
        <f>SUM(D35:I35)</f>
        <v>1512</v>
      </c>
    </row>
    <row r="36" spans="1:10" x14ac:dyDescent="0.25">
      <c r="A36" s="7" t="s">
        <v>23</v>
      </c>
      <c r="D36">
        <v>15</v>
      </c>
      <c r="E36">
        <v>102</v>
      </c>
      <c r="F36">
        <v>113</v>
      </c>
      <c r="G36">
        <v>495</v>
      </c>
      <c r="H36">
        <v>1790</v>
      </c>
      <c r="I36">
        <v>1992</v>
      </c>
      <c r="J36">
        <f>SUM(D36:I36)</f>
        <v>4507</v>
      </c>
    </row>
    <row r="37" spans="1:10" x14ac:dyDescent="0.25">
      <c r="A37" s="9" t="s">
        <v>27</v>
      </c>
      <c r="D37" s="5">
        <f>D36/D38</f>
        <v>6.0362173038229373E-3</v>
      </c>
      <c r="E37" s="5">
        <f t="shared" ref="E37:H37" si="4">E36/E38</f>
        <v>6.25E-2</v>
      </c>
      <c r="F37" s="5">
        <f t="shared" si="4"/>
        <v>3.7134406835359846E-2</v>
      </c>
      <c r="G37" s="5">
        <f t="shared" si="4"/>
        <v>2.6525909651144097E-2</v>
      </c>
      <c r="H37" s="5">
        <f t="shared" si="4"/>
        <v>2.1941921327792692E-2</v>
      </c>
      <c r="I37" s="5">
        <f>I36/I38</f>
        <v>2.4981188863807374E-2</v>
      </c>
    </row>
    <row r="38" spans="1:10" x14ac:dyDescent="0.25">
      <c r="A38" s="9" t="s">
        <v>24</v>
      </c>
      <c r="D38">
        <f>D32+D33+D34+D35-D36</f>
        <v>2485</v>
      </c>
      <c r="E38">
        <f t="shared" ref="E38:I38" si="5">E32+E33+E34+E35-E36</f>
        <v>1632</v>
      </c>
      <c r="F38">
        <f t="shared" si="5"/>
        <v>3043</v>
      </c>
      <c r="G38">
        <f t="shared" si="5"/>
        <v>18661</v>
      </c>
      <c r="H38">
        <f t="shared" si="5"/>
        <v>81579</v>
      </c>
      <c r="I38">
        <f t="shared" si="5"/>
        <v>79740</v>
      </c>
    </row>
    <row r="39" spans="1:10" x14ac:dyDescent="0.25">
      <c r="A39" s="9"/>
    </row>
    <row r="40" spans="1:10" ht="30" x14ac:dyDescent="0.25">
      <c r="A40" s="6" t="s">
        <v>31</v>
      </c>
      <c r="D40">
        <v>21990</v>
      </c>
      <c r="E40">
        <v>10450</v>
      </c>
      <c r="F40">
        <v>24987</v>
      </c>
      <c r="G40">
        <v>50165</v>
      </c>
      <c r="H40">
        <v>87676</v>
      </c>
      <c r="I40">
        <v>90675</v>
      </c>
    </row>
    <row r="42" spans="1:10" ht="30" x14ac:dyDescent="0.25">
      <c r="A42" s="6" t="s">
        <v>26</v>
      </c>
      <c r="B42" s="6"/>
      <c r="C42" s="1"/>
      <c r="D42" s="3">
        <f t="shared" ref="D42:I42" si="6">D29/D38</f>
        <v>503.8977867203219</v>
      </c>
      <c r="E42" s="3">
        <f t="shared" si="6"/>
        <v>296.23039215686276</v>
      </c>
      <c r="F42" s="3">
        <f t="shared" si="6"/>
        <v>370.105488005258</v>
      </c>
      <c r="G42" s="3">
        <f t="shared" si="6"/>
        <v>106.3657360270082</v>
      </c>
      <c r="H42" s="3">
        <f t="shared" si="6"/>
        <v>60.668860858799448</v>
      </c>
      <c r="I42" s="3">
        <f t="shared" si="6"/>
        <v>49.198219212440435</v>
      </c>
      <c r="J42" s="3"/>
    </row>
    <row r="43" spans="1:10" ht="30" x14ac:dyDescent="0.25">
      <c r="A43" s="6" t="s">
        <v>25</v>
      </c>
      <c r="B43" s="6"/>
      <c r="C43" s="1"/>
      <c r="D43" s="3">
        <f t="shared" ref="D43:I43" si="7">D29/D40</f>
        <v>56.943428831286951</v>
      </c>
      <c r="E43" s="3">
        <f t="shared" si="7"/>
        <v>46.262966507177033</v>
      </c>
      <c r="F43" s="3">
        <f t="shared" si="7"/>
        <v>45.072677792452076</v>
      </c>
      <c r="G43" s="3">
        <f t="shared" si="7"/>
        <v>39.567248081331606</v>
      </c>
      <c r="H43" s="3">
        <f t="shared" si="7"/>
        <v>56.449940690724944</v>
      </c>
      <c r="I43" s="3">
        <f t="shared" si="7"/>
        <v>43.265133719327267</v>
      </c>
      <c r="J43" s="3"/>
    </row>
    <row r="44" spans="1:10" x14ac:dyDescent="0.25">
      <c r="A44" s="6"/>
      <c r="B44" s="6"/>
      <c r="C44" s="1"/>
      <c r="D44" s="3"/>
      <c r="E44" s="3"/>
      <c r="F44" s="3"/>
      <c r="G44" s="3"/>
      <c r="H44" s="3"/>
      <c r="I44" s="3"/>
      <c r="J44" s="3"/>
    </row>
    <row r="45" spans="1:10" ht="45" x14ac:dyDescent="0.25">
      <c r="A45" s="7" t="s">
        <v>32</v>
      </c>
      <c r="D45" s="4">
        <v>-0.1</v>
      </c>
      <c r="E45" s="4">
        <v>-0.21</v>
      </c>
      <c r="F45" s="4">
        <v>-0.3</v>
      </c>
      <c r="G45" s="4">
        <v>-0.04</v>
      </c>
      <c r="H45" s="4">
        <v>-0.01</v>
      </c>
      <c r="I45" s="4">
        <v>-0.1</v>
      </c>
    </row>
    <row r="46" spans="1:10" ht="30" x14ac:dyDescent="0.25">
      <c r="A46" s="7" t="s">
        <v>33</v>
      </c>
      <c r="D46" s="4">
        <v>0.11</v>
      </c>
      <c r="E46" s="4">
        <v>0.17</v>
      </c>
      <c r="F46" s="4">
        <v>0.21</v>
      </c>
      <c r="G46" s="4">
        <v>0.05</v>
      </c>
      <c r="H46" s="4">
        <v>0.05</v>
      </c>
      <c r="I46" s="4">
        <v>0.09</v>
      </c>
    </row>
  </sheetData>
  <printOptions gridLines="1"/>
  <pageMargins left="0.25" right="0.25" top="0.75" bottom="0.75" header="0.3" footer="0.3"/>
  <pageSetup scale="93" orientation="portrait" r:id="rId1"/>
  <headerFooter>
    <oddHeader>&amp;C&amp;"-,Bold"&amp;14FOOD AID EXPENSES</oddHeader>
  </headerFooter>
  <ignoredErrors>
    <ignoredError sqref="J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Culver, Keri</dc:creator>
  <cp:lastModifiedBy>Culver, Keri</cp:lastModifiedBy>
  <cp:lastPrinted>2011-11-04T18:56:53Z</cp:lastPrinted>
  <dcterms:created xsi:type="dcterms:W3CDTF">2011-10-31T20:16:14Z</dcterms:created>
  <dcterms:modified xsi:type="dcterms:W3CDTF">2011-11-04T18:57:00Z</dcterms:modified>
</cp:coreProperties>
</file>